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120" windowWidth="17520" windowHeight="11160" tabRatio="972" firstSheet="4" activeTab="7"/>
  </bookViews>
  <sheets>
    <sheet name="Раздел 1.3" sheetId="4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47">#REF!</definedName>
    <definedName name="data_r_2">#REF!</definedName>
    <definedName name="data_r_3" localSheetId="29">'г. Жигулевск'!$O$20:$Q$27</definedName>
    <definedName name="data_r_3" localSheetId="46">'г. Новокуйбышевск'!$O$20:$Q$27</definedName>
    <definedName name="data_r_3" localSheetId="8">'г. Октябрьск'!$O$20:$Q$27</definedName>
    <definedName name="data_r_3" localSheetId="10">'г. Отрадный'!$O$20:$Q$27</definedName>
    <definedName name="data_r_3" localSheetId="22">'г. Похвистнево'!$O$20:$Q$27</definedName>
    <definedName name="data_r_3" localSheetId="49">'г. Самара'!$O$20:$Q$27</definedName>
    <definedName name="data_r_3" localSheetId="7">'г. Сызрань'!$O$20:$Q$27</definedName>
    <definedName name="data_r_3" localSheetId="47">'г. Тольятти'!$O$20:$Q$27</definedName>
    <definedName name="data_r_3" localSheetId="40">'г. Чапаевск'!$O$20:$Q$27</definedName>
    <definedName name="data_r_3" localSheetId="2">'г.о. Кинель'!$O$20:$Q$27</definedName>
    <definedName name="data_r_3" localSheetId="50">'Деп Сам'!$O$20:$Q$27</definedName>
    <definedName name="data_r_3" localSheetId="48">'Деп Тольятти'!$O$20:$Q$27</definedName>
    <definedName name="data_r_3" localSheetId="4">ЗУ!$O$20:$Q$27</definedName>
    <definedName name="data_r_3" localSheetId="1">КУ!$O$20:$Q$27</definedName>
    <definedName name="data_r_3" localSheetId="38">'м.р.  Приволжский'!$O$20:$Q$27</definedName>
    <definedName name="data_r_3" localSheetId="31">'м.р. Алексеевский'!$O$20:$Q$27</definedName>
    <definedName name="data_r_3" localSheetId="35">'м.р. Безенчукский'!$O$20:$Q$27</definedName>
    <definedName name="data_r_3" localSheetId="12">'м.р. Богатовский'!$O$20:$Q$27</definedName>
    <definedName name="data_r_3" localSheetId="42">'м.р. Большеглушицкий'!$O$20:$Q$27</definedName>
    <definedName name="data_r_3" localSheetId="43">'м.р. Большечерниговский'!$O$20:$Q$27</definedName>
    <definedName name="data_r_3" localSheetId="32">'м.р. Борский'!$O$20:$Q$27</definedName>
    <definedName name="data_r_3" localSheetId="45">'м.р. Волжский'!$O$20:$Q$27</definedName>
    <definedName name="data_r_3" localSheetId="24">'м.р. Елховский'!$O$20:$Q$27</definedName>
    <definedName name="data_r_3" localSheetId="18">'м.р. Исаклинский'!$O$20:$Q$27</definedName>
    <definedName name="data_r_3" localSheetId="19">'м.р. Камышлинский'!$O$20:$Q$27</definedName>
    <definedName name="data_r_3" localSheetId="3">'м.р. Кинельский'!$O$20:$Q$27</definedName>
    <definedName name="data_r_3" localSheetId="20">'м.р. Клявлинский'!$O$20:$Q$27</definedName>
    <definedName name="data_r_3" localSheetId="25">'м.р. Кошкинский'!$O$20:$Q$27</definedName>
    <definedName name="data_r_3" localSheetId="36">'м.р. Красноармейский'!$O$20:$Q$27</definedName>
    <definedName name="data_r_3" localSheetId="26">'м.р. Красноярский'!$O$20:$Q$27</definedName>
    <definedName name="data_r_3" localSheetId="33">'м.р. Нефтегорский'!$O$20:$Q$27</definedName>
    <definedName name="data_r_3" localSheetId="37">'м.р. Пестравский'!$O$20:$Q$27</definedName>
    <definedName name="data_r_3" localSheetId="21">'м.р. Похвистневский'!$O$20:$Q$27</definedName>
    <definedName name="data_r_3" localSheetId="14">'м.р. Сергиевский'!$O$20:$Q$27</definedName>
    <definedName name="data_r_3" localSheetId="28">'м.р. Ставропольский'!$O$20:$Q$27</definedName>
    <definedName name="data_r_3" localSheetId="5">'м.р. Сызранский'!$O$20:$Q$27</definedName>
    <definedName name="data_r_3" localSheetId="39">'м.р. Хворостянский'!$O$20:$Q$27</definedName>
    <definedName name="data_r_3" localSheetId="15">'м.р. Челно-Вершинский'!$O$20:$Q$27</definedName>
    <definedName name="data_r_3" localSheetId="16">'м.р. Шенталинский'!$O$20:$Q$27</definedName>
    <definedName name="data_r_3" localSheetId="6">'м.р. Шигонский'!$O$20:$Q$27</definedName>
    <definedName name="data_r_3" localSheetId="11">'м.р.Кинель-Черкасский '!$O$20:$Q$27</definedName>
    <definedName name="data_r_3" localSheetId="9">ОУ!$O$20:$Q$27</definedName>
    <definedName name="data_r_3" localSheetId="44">ПУ!$O$20:$Q$27</definedName>
    <definedName name="data_r_3" localSheetId="17">СВУ!$O$20:$Q$27</definedName>
    <definedName name="data_r_3" localSheetId="23">СЗУ!$O$20:$Q$27</definedName>
    <definedName name="data_r_3" localSheetId="13">СУ!$O$20:$Q$27</definedName>
    <definedName name="data_r_3" localSheetId="27">ЦУ!$O$20:$Q$27</definedName>
    <definedName name="data_r_3" localSheetId="30">ЮВУ!$O$20:$Q$27</definedName>
    <definedName name="data_r_3" localSheetId="34">ЮЗУ!$O$20:$Q$27</definedName>
    <definedName name="data_r_3" localSheetId="41">ЮУ!$O$20:$Q$27</definedName>
    <definedName name="data_r_3">'Раздел 1.3'!$O$20:$Q$27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47">#REF!</definedName>
    <definedName name="razdel_02">#REF!</definedName>
    <definedName name="razdel_03" localSheetId="29">'г. Жигулевск'!$P$20:$Q$27</definedName>
    <definedName name="razdel_03" localSheetId="46">'г. Новокуйбышевск'!$P$20:$Q$27</definedName>
    <definedName name="razdel_03" localSheetId="8">'г. Октябрьск'!$P$20:$Q$27</definedName>
    <definedName name="razdel_03" localSheetId="10">'г. Отрадный'!$P$20:$Q$27</definedName>
    <definedName name="razdel_03" localSheetId="22">'г. Похвистнево'!$P$20:$Q$27</definedName>
    <definedName name="razdel_03" localSheetId="49">'г. Самара'!$P$20:$Q$27</definedName>
    <definedName name="razdel_03" localSheetId="7">'г. Сызрань'!$P$20:$Q$27</definedName>
    <definedName name="razdel_03" localSheetId="47">'г. Тольятти'!$P$20:$Q$27</definedName>
    <definedName name="razdel_03" localSheetId="40">'г. Чапаевск'!$P$20:$Q$27</definedName>
    <definedName name="razdel_03" localSheetId="2">'г.о. Кинель'!$P$20:$Q$27</definedName>
    <definedName name="razdel_03" localSheetId="50">'Деп Сам'!$P$20:$Q$27</definedName>
    <definedName name="razdel_03" localSheetId="48">'Деп Тольятти'!$P$20:$Q$27</definedName>
    <definedName name="razdel_03" localSheetId="4">ЗУ!$P$20:$Q$27</definedName>
    <definedName name="razdel_03" localSheetId="1">КУ!$P$20:$Q$27</definedName>
    <definedName name="razdel_03" localSheetId="38">'м.р.  Приволжский'!$P$20:$Q$27</definedName>
    <definedName name="razdel_03" localSheetId="31">'м.р. Алексеевский'!$P$20:$Q$27</definedName>
    <definedName name="razdel_03" localSheetId="35">'м.р. Безенчукский'!$P$20:$Q$27</definedName>
    <definedName name="razdel_03" localSheetId="12">'м.р. Богатовский'!$P$20:$Q$27</definedName>
    <definedName name="razdel_03" localSheetId="42">'м.р. Большеглушицкий'!$P$20:$Q$27</definedName>
    <definedName name="razdel_03" localSheetId="43">'м.р. Большечерниговский'!$P$20:$Q$27</definedName>
    <definedName name="razdel_03" localSheetId="32">'м.р. Борский'!$P$20:$Q$27</definedName>
    <definedName name="razdel_03" localSheetId="45">'м.р. Волжский'!$P$20:$Q$27</definedName>
    <definedName name="razdel_03" localSheetId="24">'м.р. Елховский'!$P$20:$Q$27</definedName>
    <definedName name="razdel_03" localSheetId="18">'м.р. Исаклинский'!$P$20:$Q$27</definedName>
    <definedName name="razdel_03" localSheetId="19">'м.р. Камышлинский'!$P$20:$Q$27</definedName>
    <definedName name="razdel_03" localSheetId="3">'м.р. Кинельский'!$P$20:$Q$27</definedName>
    <definedName name="razdel_03" localSheetId="20">'м.р. Клявлинский'!$P$20:$Q$27</definedName>
    <definedName name="razdel_03" localSheetId="25">'м.р. Кошкинский'!$P$20:$Q$27</definedName>
    <definedName name="razdel_03" localSheetId="36">'м.р. Красноармейский'!$P$20:$Q$27</definedName>
    <definedName name="razdel_03" localSheetId="26">'м.р. Красноярский'!$P$20:$Q$27</definedName>
    <definedName name="razdel_03" localSheetId="33">'м.р. Нефтегорский'!$P$20:$Q$27</definedName>
    <definedName name="razdel_03" localSheetId="37">'м.р. Пестравский'!$P$20:$Q$27</definedName>
    <definedName name="razdel_03" localSheetId="21">'м.р. Похвистневский'!$P$20:$Q$27</definedName>
    <definedName name="razdel_03" localSheetId="14">'м.р. Сергиевский'!$P$20:$Q$27</definedName>
    <definedName name="razdel_03" localSheetId="28">'м.р. Ставропольский'!$P$20:$Q$27</definedName>
    <definedName name="razdel_03" localSheetId="5">'м.р. Сызранский'!$P$20:$Q$27</definedName>
    <definedName name="razdel_03" localSheetId="39">'м.р. Хворостянский'!$P$20:$Q$27</definedName>
    <definedName name="razdel_03" localSheetId="15">'м.р. Челно-Вершинский'!$P$20:$Q$27</definedName>
    <definedName name="razdel_03" localSheetId="16">'м.р. Шенталинский'!$P$20:$Q$27</definedName>
    <definedName name="razdel_03" localSheetId="6">'м.р. Шигонский'!$P$20:$Q$27</definedName>
    <definedName name="razdel_03" localSheetId="11">'м.р.Кинель-Черкасский '!$P$20:$Q$27</definedName>
    <definedName name="razdel_03" localSheetId="9">ОУ!$P$20:$Q$27</definedName>
    <definedName name="razdel_03" localSheetId="44">ПУ!$P$20:$Q$27</definedName>
    <definedName name="razdel_03" localSheetId="17">СВУ!$P$20:$Q$27</definedName>
    <definedName name="razdel_03" localSheetId="23">СЗУ!$P$20:$Q$27</definedName>
    <definedName name="razdel_03" localSheetId="13">СУ!$P$20:$Q$27</definedName>
    <definedName name="razdel_03" localSheetId="27">ЦУ!$P$20:$Q$27</definedName>
    <definedName name="razdel_03" localSheetId="30">ЮВУ!$P$20:$Q$27</definedName>
    <definedName name="razdel_03" localSheetId="34">ЮЗУ!$P$20:$Q$27</definedName>
    <definedName name="razdel_03" localSheetId="41">ЮУ!$P$20:$Q$27</definedName>
    <definedName name="razdel_03">'Раздел 1.3'!$P$20:$Q$27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Q24" i="22" l="1"/>
  <c r="P24" i="22"/>
  <c r="Q24" i="25" l="1"/>
  <c r="P24" i="25"/>
  <c r="Q24" i="26"/>
  <c r="P24" i="26"/>
  <c r="Q24" i="31" l="1"/>
  <c r="P24" i="31"/>
  <c r="Q24" i="32"/>
  <c r="P24" i="32"/>
  <c r="Q24" i="33"/>
  <c r="P24" i="33"/>
  <c r="Q24" i="34"/>
  <c r="P24" i="34"/>
  <c r="Q24" i="35"/>
  <c r="P24" i="35"/>
  <c r="Q24" i="36"/>
  <c r="P24" i="36"/>
  <c r="Q24" i="28" l="1"/>
  <c r="P24" i="28"/>
  <c r="Q24" i="29"/>
  <c r="P24" i="29"/>
  <c r="Q24" i="59" l="1"/>
  <c r="P24" i="59"/>
  <c r="Q24" i="60"/>
  <c r="P24" i="60"/>
  <c r="Q24" i="61"/>
  <c r="P24" i="61"/>
  <c r="Q24" i="24" l="1"/>
  <c r="P24" i="24"/>
  <c r="Q24" i="71" l="1"/>
  <c r="P24" i="71"/>
  <c r="Q24" i="38" l="1"/>
  <c r="P24" i="38"/>
  <c r="Q24" i="39"/>
  <c r="P24" i="39"/>
  <c r="Q24" i="40"/>
  <c r="P24" i="40"/>
  <c r="Q24" i="49" l="1"/>
  <c r="P24" i="49"/>
  <c r="Q24" i="50"/>
  <c r="P24" i="50"/>
  <c r="Q24" i="51"/>
  <c r="P24" i="51"/>
  <c r="Q24" i="52"/>
  <c r="P24" i="52"/>
  <c r="Q24" i="53"/>
  <c r="P24" i="53"/>
  <c r="Q24" i="45" l="1"/>
  <c r="P24" i="45"/>
  <c r="Q24" i="46"/>
  <c r="P24" i="46"/>
  <c r="Q24" i="47"/>
  <c r="P24" i="47"/>
  <c r="Q24" i="63" l="1"/>
  <c r="P24" i="63"/>
  <c r="Q24" i="64"/>
  <c r="P24" i="64"/>
  <c r="Q24" i="65"/>
  <c r="P24" i="65"/>
  <c r="Q24" i="66"/>
  <c r="P24" i="66"/>
  <c r="Q24" i="68" l="1"/>
  <c r="P24" i="68"/>
  <c r="Q24" i="69"/>
  <c r="P24" i="69"/>
  <c r="Q24" i="42" l="1"/>
  <c r="P24" i="42"/>
  <c r="Q24" i="43"/>
  <c r="P24" i="43"/>
  <c r="Q24" i="56" l="1"/>
  <c r="P24" i="56"/>
  <c r="Q24" i="57"/>
  <c r="P24" i="57"/>
  <c r="Q21" i="70" l="1"/>
  <c r="Q22" i="27"/>
  <c r="Q23" i="27"/>
  <c r="Q24" i="27"/>
  <c r="P22" i="27"/>
  <c r="P23" i="27"/>
  <c r="P24" i="27"/>
  <c r="P25" i="27"/>
  <c r="P26" i="27"/>
  <c r="P27" i="27"/>
  <c r="Q21" i="27"/>
  <c r="P21" i="27"/>
  <c r="Q22" i="30"/>
  <c r="Q23" i="30"/>
  <c r="Q24" i="30"/>
  <c r="P22" i="30"/>
  <c r="P23" i="30"/>
  <c r="P24" i="30"/>
  <c r="P25" i="30"/>
  <c r="P26" i="30"/>
  <c r="P27" i="30"/>
  <c r="Q21" i="30"/>
  <c r="P21" i="30"/>
  <c r="Q22" i="37"/>
  <c r="Q23" i="37"/>
  <c r="Q24" i="37"/>
  <c r="P22" i="37"/>
  <c r="P23" i="37"/>
  <c r="P24" i="37"/>
  <c r="P25" i="37"/>
  <c r="P26" i="37"/>
  <c r="P27" i="37"/>
  <c r="Q21" i="37"/>
  <c r="P21" i="37"/>
  <c r="Q22" i="41"/>
  <c r="Q23" i="41"/>
  <c r="Q24" i="41"/>
  <c r="P22" i="41"/>
  <c r="P23" i="41"/>
  <c r="P24" i="41"/>
  <c r="P25" i="41"/>
  <c r="P26" i="41"/>
  <c r="P27" i="41"/>
  <c r="Q21" i="41"/>
  <c r="P21" i="41"/>
  <c r="Q22" i="44"/>
  <c r="Q23" i="44"/>
  <c r="Q24" i="44"/>
  <c r="P22" i="44"/>
  <c r="P23" i="44"/>
  <c r="P24" i="44"/>
  <c r="P25" i="44"/>
  <c r="P26" i="44"/>
  <c r="P27" i="44"/>
  <c r="Q21" i="44"/>
  <c r="P21" i="44"/>
  <c r="Q22" i="48"/>
  <c r="Q23" i="48"/>
  <c r="Q24" i="48"/>
  <c r="P22" i="48"/>
  <c r="P23" i="48"/>
  <c r="P24" i="48"/>
  <c r="P25" i="48"/>
  <c r="P26" i="48"/>
  <c r="P27" i="48"/>
  <c r="Q21" i="48"/>
  <c r="P21" i="48"/>
  <c r="Q22" i="54"/>
  <c r="Q23" i="54"/>
  <c r="Q24" i="54"/>
  <c r="P22" i="54"/>
  <c r="P23" i="54"/>
  <c r="P24" i="54"/>
  <c r="P25" i="54"/>
  <c r="P26" i="54"/>
  <c r="P27" i="54"/>
  <c r="Q21" i="54"/>
  <c r="P21" i="54"/>
  <c r="Q22" i="58"/>
  <c r="Q23" i="58"/>
  <c r="Q24" i="58"/>
  <c r="P22" i="58"/>
  <c r="P23" i="58"/>
  <c r="P24" i="58"/>
  <c r="P25" i="58"/>
  <c r="P26" i="58"/>
  <c r="P27" i="58"/>
  <c r="Q21" i="58"/>
  <c r="P21" i="58"/>
  <c r="Q22" i="62"/>
  <c r="Q23" i="62"/>
  <c r="Q24" i="62"/>
  <c r="P22" i="62"/>
  <c r="P23" i="62"/>
  <c r="P24" i="62"/>
  <c r="P25" i="62"/>
  <c r="P26" i="62"/>
  <c r="P27" i="62"/>
  <c r="Q21" i="62"/>
  <c r="P21" i="62"/>
  <c r="Q22" i="67"/>
  <c r="Q23" i="67"/>
  <c r="Q24" i="67"/>
  <c r="P22" i="67"/>
  <c r="P23" i="67"/>
  <c r="P24" i="67"/>
  <c r="P25" i="67"/>
  <c r="P26" i="67"/>
  <c r="P27" i="67"/>
  <c r="Q21" i="67"/>
  <c r="P21" i="67"/>
  <c r="Q22" i="70"/>
  <c r="Q24" i="70"/>
  <c r="P22" i="70"/>
  <c r="P23" i="70"/>
  <c r="P24" i="70"/>
  <c r="P25" i="70"/>
  <c r="P26" i="70"/>
  <c r="P27" i="70"/>
  <c r="P21" i="70"/>
  <c r="Q23" i="70" l="1"/>
  <c r="Q23" i="4" s="1"/>
  <c r="Q22" i="4"/>
  <c r="Q21" i="4"/>
  <c r="Q24" i="4"/>
  <c r="P26" i="4"/>
  <c r="P22" i="4"/>
  <c r="P27" i="4"/>
  <c r="P23" i="4"/>
  <c r="P24" i="4"/>
  <c r="P21" i="4"/>
  <c r="P25" i="4"/>
</calcChain>
</file>

<file path=xl/sharedStrings.xml><?xml version="1.0" encoding="utf-8"?>
<sst xmlns="http://schemas.openxmlformats.org/spreadsheetml/2006/main" count="663" uniqueCount="13">
  <si>
    <t>Наименование показателей</t>
  </si>
  <si>
    <t>№
строки</t>
  </si>
  <si>
    <t>в том числе охвачено  подвозом</t>
  </si>
  <si>
    <t>1 - 4 классы</t>
  </si>
  <si>
    <t>5 - 9 классы</t>
  </si>
  <si>
    <t>10 - 11 (12) классы</t>
  </si>
  <si>
    <t>Всего (сумма строк 01 - 03)</t>
  </si>
  <si>
    <t xml:space="preserve">   в них пассажирских мест  (мест)</t>
  </si>
  <si>
    <r>
      <t>Справка 3.</t>
    </r>
    <r>
      <rPr>
        <sz val="10"/>
        <color indexed="8"/>
        <rFont val="Times New Roman"/>
        <family val="1"/>
        <charset val="204"/>
      </rPr>
      <t xml:space="preserve">
Число автотранспортных средств, предназначенных для перевозки обучающихся (ед)</t>
    </r>
  </si>
  <si>
    <t>Число  автотранспортных средств,  предназначенных для хозяйственных нужд (ед)</t>
  </si>
  <si>
    <t>1.3. Перевозка обучающихся, проживающих в отдаленных районах</t>
  </si>
  <si>
    <t>Численность обучаю-щихся, нуждающихся в подвозе  в организацию  и (или) обратно</t>
  </si>
  <si>
    <t xml:space="preserve">Код по ОКЕИ: единица – 642, человек – 792, место - 698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</si>
</sst>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9" x14ac:knownFonts="1"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ahoma"/>
      <charset val="204"/>
    </font>
    <font>
      <sz val="10.5"/>
      <color theme="1"/>
      <name val="Tahoma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9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4" borderId="7" applyNumberFormat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5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</cellStyleXfs>
  <cellXfs count="41">
    <xf numFmtId="0" fontId="0" fillId="0" borderId="0" xfId="0"/>
    <xf numFmtId="3" fontId="19" fillId="18" borderId="10" xfId="0" applyNumberFormat="1" applyFont="1" applyFill="1" applyBorder="1" applyAlignment="1" applyProtection="1">
      <alignment horizontal="right" wrapText="1"/>
      <protection locked="0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1" fillId="0" borderId="10" xfId="0" applyFont="1" applyBorder="1" applyAlignment="1">
      <alignment horizontal="center" vertical="top" wrapText="1"/>
    </xf>
    <xf numFmtId="165" fontId="21" fillId="0" borderId="10" xfId="0" applyNumberFormat="1" applyFont="1" applyBorder="1" applyAlignment="1">
      <alignment horizontal="center" wrapText="1"/>
    </xf>
    <xf numFmtId="0" fontId="20" fillId="0" borderId="0" xfId="0" applyFont="1" applyAlignment="1">
      <alignment wrapText="1"/>
    </xf>
    <xf numFmtId="164" fontId="21" fillId="0" borderId="0" xfId="0" applyNumberFormat="1" applyFont="1" applyAlignment="1">
      <alignment horizontal="center"/>
    </xf>
    <xf numFmtId="16" fontId="21" fillId="0" borderId="10" xfId="0" applyNumberFormat="1" applyFont="1" applyBorder="1" applyAlignment="1">
      <alignment vertical="center" wrapText="1"/>
    </xf>
    <xf numFmtId="16" fontId="21" fillId="0" borderId="10" xfId="0" applyNumberFormat="1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1" fillId="0" borderId="0" xfId="0" applyFont="1" applyAlignment="1">
      <alignment vertical="center" wrapText="1"/>
    </xf>
    <xf numFmtId="0" fontId="21" fillId="0" borderId="0" xfId="0" applyFont="1"/>
    <xf numFmtId="0" fontId="21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vertical="center" wrapText="1"/>
    </xf>
    <xf numFmtId="0" fontId="21" fillId="0" borderId="10" xfId="0" applyFont="1" applyBorder="1" applyAlignment="1">
      <alignment horizontal="center" vertical="top" wrapText="1"/>
    </xf>
    <xf numFmtId="3" fontId="23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Alignment="1">
      <alignment horizontal="center" vertical="center"/>
    </xf>
    <xf numFmtId="3" fontId="23" fillId="18" borderId="12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0" xfId="0" applyNumberFormat="1" applyFont="1" applyFill="1" applyBorder="1" applyAlignment="1" applyProtection="1">
      <alignment horizontal="center" vertical="center" wrapText="1"/>
      <protection locked="0"/>
    </xf>
    <xf numFmtId="3" fontId="19" fillId="18" borderId="10" xfId="0" applyNumberFormat="1" applyFont="1" applyFill="1" applyBorder="1" applyAlignment="1" applyProtection="1">
      <alignment horizontal="center" wrapText="1"/>
      <protection locked="0"/>
    </xf>
    <xf numFmtId="3" fontId="23" fillId="18" borderId="10" xfId="0" applyNumberFormat="1" applyFont="1" applyFill="1" applyBorder="1" applyAlignment="1" applyProtection="1">
      <alignment horizontal="center" wrapText="1"/>
      <protection locked="0"/>
    </xf>
    <xf numFmtId="0" fontId="21" fillId="0" borderId="0" xfId="0" applyFont="1" applyAlignment="1">
      <alignment horizontal="center"/>
    </xf>
    <xf numFmtId="3" fontId="19" fillId="18" borderId="0" xfId="0" applyNumberFormat="1" applyFont="1" applyFill="1" applyAlignment="1" applyProtection="1">
      <alignment horizontal="center" vertical="center" wrapText="1"/>
      <protection locked="0"/>
    </xf>
    <xf numFmtId="3" fontId="24" fillId="19" borderId="14" xfId="0" applyNumberFormat="1" applyFont="1" applyFill="1" applyBorder="1" applyAlignment="1">
      <alignment horizontal="center" vertical="center" wrapText="1"/>
    </xf>
    <xf numFmtId="3" fontId="25" fillId="19" borderId="15" xfId="0" applyNumberFormat="1" applyFont="1" applyFill="1" applyBorder="1" applyAlignment="1">
      <alignment horizontal="center" vertical="center" wrapText="1"/>
    </xf>
    <xf numFmtId="3" fontId="25" fillId="19" borderId="14" xfId="0" applyNumberFormat="1" applyFont="1" applyFill="1" applyBorder="1" applyAlignment="1">
      <alignment horizontal="center" vertical="center" wrapText="1"/>
    </xf>
    <xf numFmtId="3" fontId="24" fillId="19" borderId="16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3" fontId="24" fillId="19" borderId="0" xfId="0" applyNumberFormat="1" applyFont="1" applyFill="1" applyAlignment="1">
      <alignment horizontal="center" vertical="center" wrapText="1"/>
    </xf>
    <xf numFmtId="3" fontId="19" fillId="20" borderId="11" xfId="0" applyNumberFormat="1" applyFont="1" applyFill="1" applyBorder="1" applyAlignment="1" applyProtection="1">
      <alignment horizontal="center" vertical="center" wrapText="1"/>
      <protection locked="0"/>
    </xf>
    <xf numFmtId="3" fontId="19" fillId="21" borderId="11" xfId="0" applyNumberFormat="1" applyFont="1" applyFill="1" applyBorder="1" applyAlignment="1" applyProtection="1">
      <alignment horizontal="center" vertical="center" wrapText="1"/>
      <protection locked="0"/>
    </xf>
    <xf numFmtId="0" fontId="27" fillId="22" borderId="17" xfId="0" applyFont="1" applyFill="1" applyBorder="1" applyAlignment="1">
      <alignment horizontal="right" wrapText="1"/>
    </xf>
    <xf numFmtId="0" fontId="28" fillId="0" borderId="0" xfId="0" applyFont="1" applyFill="1" applyAlignment="1">
      <alignment wrapText="1"/>
    </xf>
    <xf numFmtId="0" fontId="28" fillId="0" borderId="0" xfId="0" applyFont="1" applyFill="1" applyAlignment="1">
      <alignment horizontal="right" wrapText="1"/>
    </xf>
    <xf numFmtId="0" fontId="22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right"/>
    </xf>
    <xf numFmtId="0" fontId="28" fillId="0" borderId="0" xfId="0" applyFont="1" applyFill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27"/>
  <sheetViews>
    <sheetView showGridLines="0" topLeftCell="A20" workbookViewId="0">
      <selection activeCell="A18" sqref="A18:Q18"/>
    </sheetView>
  </sheetViews>
  <sheetFormatPr defaultColWidth="9.140625" defaultRowHeight="12.75" x14ac:dyDescent="0.2"/>
  <cols>
    <col min="1" max="1" width="60.7109375" style="2" customWidth="1"/>
    <col min="2" max="14" width="4" style="2" hidden="1" customWidth="1"/>
    <col min="15" max="15" width="6.42578125" style="2" bestFit="1" customWidth="1"/>
    <col min="16" max="17" width="20.7109375" style="2" customWidth="1"/>
    <col min="18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>
        <v>2</v>
      </c>
      <c r="P20" s="5">
        <v>3</v>
      </c>
      <c r="Q20" s="5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7178</v>
      </c>
      <c r="Q21" s="1">
        <f>КУ!Q21+ЗУ!Q21+ОУ!Q21+СУ!Q21+СВУ!Q21+СЗУ!Q21+ЦУ!Q21+ЮВУ!Q21+ЮЗУ!Q21+ЮУ!Q21+ПУ!Q21+'Деп Тольятти'!Q21+'г. Самара'!Q21+'Деп Сам'!Q21+'г. Тольятти'!Q21</f>
        <v>7178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КУ!P22+ЗУ!P22+ОУ!P22+СУ!P22+СВУ!P22+СЗУ!P22+ЦУ!P22+ЮВУ!P22+ЮЗУ!P22+ЮУ!P22+ПУ!P22+'Деп Тольятти'!P22+'г. Самара'!P22+'Деп Сам'!P22+'г. Тольятти'!P22</f>
        <v>8536</v>
      </c>
      <c r="Q22" s="1">
        <f>КУ!Q22+ЗУ!Q22+ОУ!Q22+СУ!Q22+СВУ!Q22+СЗУ!Q22+ЦУ!Q22+ЮВУ!Q22+ЮЗУ!Q22+ЮУ!Q22+ПУ!Q22+'Деп Тольятти'!Q22+'г. Самара'!Q22+'Деп Сам'!Q22+'г. Тольятти'!Q22</f>
        <v>8536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КУ!P23+ЗУ!P23+ОУ!P23+СУ!P23+СВУ!P23+СЗУ!P23+ЦУ!P23+ЮВУ!P23+ЮЗУ!P23+ЮУ!P23+ПУ!P23+'Деп Тольятти'!P23+'г. Самара'!P23+'Деп Сам'!P23+'г. Тольятти'!P23</f>
        <v>1050</v>
      </c>
      <c r="Q23" s="1">
        <f>КУ!Q23+ЗУ!Q23+ОУ!Q23+СУ!Q23+СВУ!Q23+СЗУ!Q23+ЦУ!Q23+ЮВУ!Q23+ЮЗУ!Q23+ЮУ!Q23+ПУ!Q23+'Деп Тольятти'!Q23+'г. Самара'!Q23+'Деп Сам'!Q23+'г. Тольятти'!Q23</f>
        <v>1050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КУ!P24+ЗУ!P24+ОУ!P24+СУ!P24+СВУ!P24+СЗУ!P24+ЦУ!P24+ЮВУ!P24+ЮЗУ!P24+ЮУ!P24+ПУ!P24+'Деп Тольятти'!P24+'г. Самара'!P24+'Деп Сам'!P24+'г. Тольятти'!P24</f>
        <v>16764</v>
      </c>
      <c r="Q24" s="1">
        <f>КУ!Q24+ЗУ!Q24+ОУ!Q24+СУ!Q24+СВУ!Q24+СЗУ!Q24+ЦУ!Q24+ЮВУ!Q24+ЮЗУ!Q24+ЮУ!Q24+ПУ!Q24+'Деп Тольятти'!Q24+'г. Самара'!Q24+'Деп Сам'!Q24+'г. Тольятти'!Q24</f>
        <v>16764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КУ!P25+ЗУ!P25+ОУ!P25+СУ!P25+СВУ!P25+СЗУ!P25+ЦУ!P25+ЮВУ!P25+ЮЗУ!P25+ЮУ!P25+ПУ!P25+'Деп Тольятти'!P25+'г. Самара'!P25+'Деп Сам'!P25+'г. Тольятти'!P25</f>
        <v>672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КУ!P26+ЗУ!P26+ОУ!P26+СУ!P26+СВУ!P26+СЗУ!P26+ЦУ!P26+ЮВУ!P26+ЮЗУ!P26+ЮУ!P26+ПУ!P26+'Деп Тольятти'!P26+'г. Самара'!P26+'Деп Сам'!P26+'г. Тольятти'!P26</f>
        <v>13263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КУ!P27+ЗУ!P27+ОУ!P27+СУ!P27+СВУ!P27+СЗУ!P27+ЦУ!P27+ЮВУ!P27+ЮЗУ!P27+ЮУ!P27+ПУ!P27+'Деп Тольятти'!P27+'г. Самара'!P27+'Деп Сам'!P27+'г. Тольятти'!P27</f>
        <v>161</v>
      </c>
    </row>
  </sheetData>
  <sheetProtection selectLockedCells="1"/>
  <mergeCells count="2">
    <mergeCell ref="A17:Q17"/>
    <mergeCell ref="A18:Q18"/>
  </mergeCells>
  <phoneticPr fontId="1" type="noConversion"/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Q21:Q24 P21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4" sqref="P24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'г. Отрадный'!P21+'м.р.Кинель-Черкасский '!P21+'м.р. Богатовский'!P21</f>
        <v>405</v>
      </c>
      <c r="Q21" s="23">
        <f>'г. Отрадный'!Q21+'м.р.Кинель-Черкасский '!Q21+'м.р. Богатовский'!Q21</f>
        <v>405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'г. Отрадный'!P22+'м.р.Кинель-Черкасский '!P22+'м.р. Богатовский'!P22</f>
        <v>599</v>
      </c>
      <c r="Q22" s="23">
        <f>'г. Отрадный'!Q22+'м.р.Кинель-Черкасский '!Q22+'м.р. Богатовский'!Q22</f>
        <v>599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'г. Отрадный'!P23+'м.р.Кинель-Черкасский '!P23+'м.р. Богатовский'!P23</f>
        <v>69</v>
      </c>
      <c r="Q23" s="23">
        <f>'г. Отрадный'!Q23+'м.р.Кинель-Черкасский '!Q23+'м.р. Богатовский'!Q23</f>
        <v>69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'г. Отрадный'!P24+'м.р.Кинель-Черкасский '!P24+'м.р. Богатовский'!P24</f>
        <v>1073</v>
      </c>
      <c r="Q24" s="24">
        <f>'г. Отрадный'!Q24+'м.р.Кинель-Черкасский '!Q24+'м.р. Богатовский'!Q24</f>
        <v>1073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'г. Отрадный'!P25+'м.р.Кинель-Черкасский '!P25+'м.р. Богатовский'!P25</f>
        <v>49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'г. Отрадный'!P26+'м.р.Кинель-Черкасский '!P26+'м.р. Богатовский'!P26</f>
        <v>987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'г. Отрадный'!P27+'м.р.Кинель-Черкасский '!P27+'м.р. Богатовский'!P27</f>
        <v>11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85</v>
      </c>
      <c r="Q21" s="18">
        <v>85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102</v>
      </c>
      <c r="Q22" s="18">
        <v>102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10</v>
      </c>
      <c r="Q23" s="18">
        <v>10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197</v>
      </c>
      <c r="Q24" s="17">
        <f>Q21+Q22+Q23</f>
        <v>197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6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123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235</v>
      </c>
      <c r="Q21" s="18">
        <v>235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361</v>
      </c>
      <c r="Q22" s="18">
        <v>361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40</v>
      </c>
      <c r="Q23" s="18">
        <v>40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636</v>
      </c>
      <c r="Q24" s="17">
        <f>Q21+Q22+Q23</f>
        <v>636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31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611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U34" sqref="U33:U3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85</v>
      </c>
      <c r="Q21" s="18">
        <v>85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136</v>
      </c>
      <c r="Q22" s="18">
        <v>136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240</v>
      </c>
      <c r="Q24" s="17">
        <f>Q21+Q22+Q23</f>
        <v>240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12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253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1" sqref="V31:W31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Сергиевский'!P21+'м.р. Челно-Вершинский'!P21+'м.р. Шенталинский'!P21</f>
        <v>445</v>
      </c>
      <c r="Q21" s="23">
        <f>'м.р. Сергиевский'!Q21+'м.р. Челно-Вершинский'!Q21+'м.р. Шенталинский'!Q21</f>
        <v>445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Сергиевский'!P22+'м.р. Челно-Вершинский'!P22+'м.р. Шенталинский'!P22</f>
        <v>514</v>
      </c>
      <c r="Q22" s="23">
        <f>'м.р. Сергиевский'!Q22+'м.р. Челно-Вершинский'!Q22+'м.р. Шенталинский'!Q22</f>
        <v>514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Сергиевский'!P23+'м.р. Челно-Вершинский'!P23+'м.р. Шенталинский'!P23</f>
        <v>40</v>
      </c>
      <c r="Q23" s="23">
        <f>'м.р. Сергиевский'!Q23+'м.р. Челно-Вершинский'!Q23+'м.р. Шенталинский'!Q23</f>
        <v>40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Сергиевский'!P24+'м.р. Челно-Вершинский'!P24+'м.р. Шенталинский'!P24</f>
        <v>999</v>
      </c>
      <c r="Q24" s="24">
        <f>'м.р. Сергиевский'!Q24+'м.р. Челно-Вершинский'!Q24+'м.р. Шенталинский'!Q24</f>
        <v>999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Сергиевский'!P25+'м.р. Челно-Вершинский'!P25+'м.р. Шенталинский'!P25</f>
        <v>59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Сергиевский'!P26+'м.р. Челно-Вершинский'!P26+'м.р. Шенталинский'!P26</f>
        <v>1130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Сергиевский'!P27+'м.р. Челно-Вершинский'!P27+'м.р. Шенталинский'!P27</f>
        <v>2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Q21" sqref="Q21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325</v>
      </c>
      <c r="Q21" s="18">
        <v>325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271</v>
      </c>
      <c r="Q22" s="18">
        <v>271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9</v>
      </c>
      <c r="Q23" s="18">
        <v>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605</v>
      </c>
      <c r="Q24" s="17">
        <f>Q21+Q22+Q23</f>
        <v>605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28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560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8" sqref="S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81</v>
      </c>
      <c r="Q21" s="18">
        <v>81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125</v>
      </c>
      <c r="Q22" s="18">
        <v>125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15</v>
      </c>
      <c r="Q23" s="18">
        <v>15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221</v>
      </c>
      <c r="Q24" s="17">
        <f>Q21+Q22+Q23</f>
        <v>221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271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34" sqref="S3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39</v>
      </c>
      <c r="Q21" s="18">
        <v>39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118</v>
      </c>
      <c r="Q22" s="18">
        <v>118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16</v>
      </c>
      <c r="Q23" s="18">
        <v>16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v>173</v>
      </c>
      <c r="Q24" s="17">
        <v>173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299</v>
      </c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3" sqref="V3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Исаклинский'!P21+'м.р. Камышлинский'!P21+'м.р. Клявлинский'!P21+'м.р. Похвистневский'!P21+'г. Похвистнево'!P21</f>
        <v>726</v>
      </c>
      <c r="Q21" s="23">
        <f>'м.р. Исаклинский'!Q21+'м.р. Камышлинский'!Q21+'м.р. Клявлинский'!Q21+'м.р. Похвистневский'!Q21+'г. Похвистнево'!Q21</f>
        <v>726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Исаклинский'!P22+'м.р. Камышлинский'!P22+'м.р. Клявлинский'!P22+'м.р. Похвистневский'!P22+'г. Похвистнево'!P22</f>
        <v>999</v>
      </c>
      <c r="Q22" s="23">
        <f>'м.р. Исаклинский'!Q22+'м.р. Камышлинский'!Q22+'м.р. Клявлинский'!Q22+'м.р. Похвистневский'!Q22+'г. Похвистнево'!Q22</f>
        <v>999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Исаклинский'!P23+'м.р. Камышлинский'!P23+'м.р. Клявлинский'!P23+'м.р. Похвистневский'!P23+'г. Похвистнево'!P23</f>
        <v>190</v>
      </c>
      <c r="Q23" s="23">
        <f>'м.р. Исаклинский'!Q23+'м.р. Камышлинский'!Q23+'м.р. Клявлинский'!Q23+'м.р. Похвистневский'!Q23+'г. Похвистнево'!Q23</f>
        <v>190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Исаклинский'!P24+'м.р. Камышлинский'!P24+'м.р. Клявлинский'!P24+'м.р. Похвистневский'!P24+'г. Похвистнево'!P24</f>
        <v>1915</v>
      </c>
      <c r="Q24" s="24">
        <f>'м.р. Исаклинский'!Q24+'м.р. Камышлинский'!Q24+'м.р. Клявлинский'!Q24+'м.р. Похвистневский'!Q24+'г. Похвистнево'!Q24</f>
        <v>1915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Исаклинский'!P25+'м.р. Камышлинский'!P25+'м.р. Клявлинский'!P25+'м.р. Похвистневский'!P25+'г. Похвистнево'!P25</f>
        <v>78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Исаклинский'!P26+'м.р. Камышлинский'!P26+'м.р. Клявлинский'!P26+'м.р. Похвистневский'!P26+'г. Похвистнево'!P26</f>
        <v>1470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Исаклинский'!P27+'м.р. Камышлинский'!P27+'м.р. Клявлинский'!P27+'м.р. Похвистневский'!P27+'г. Похвистнево'!P27</f>
        <v>19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79</v>
      </c>
      <c r="Q21" s="18">
        <v>79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159</v>
      </c>
      <c r="Q22" s="18">
        <v>159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31</v>
      </c>
      <c r="Q23" s="18">
        <v>31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269</v>
      </c>
      <c r="Q24" s="17">
        <f>Q21+Q22+Q23</f>
        <v>269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254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'г.о. Кинель'!P21+'м.р. Кинельский'!P21</f>
        <v>296</v>
      </c>
      <c r="Q21" s="1">
        <f>'г.о. Кинель'!Q21+'м.р. Кинельский'!Q21</f>
        <v>296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'г.о. Кинель'!P22+'м.р. Кинельский'!P22</f>
        <v>323</v>
      </c>
      <c r="Q22" s="1">
        <f>'г.о. Кинель'!Q22+'м.р. Кинельский'!Q22</f>
        <v>323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'г.о. Кинель'!P23+'м.р. Кинельский'!P23</f>
        <v>25</v>
      </c>
      <c r="Q23" s="1">
        <f>'г.о. Кинель'!Q23+'м.р. Кинельский'!Q23</f>
        <v>25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'г.о. Кинель'!P24+'м.р. Кинельский'!P24</f>
        <v>644</v>
      </c>
      <c r="Q24" s="1">
        <f>'г.о. Кинель'!Q24+'м.р. Кинельский'!Q24</f>
        <v>644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'г.о. Кинель'!P25+'м.р. Кинельский'!P25</f>
        <v>28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'г.о. Кинель'!P26+'м.р. Кинельский'!P26</f>
        <v>554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'г.о. Кинель'!P27+'м.р. Кинельский'!P27</f>
        <v>5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87</v>
      </c>
      <c r="Q21" s="18">
        <v>87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57</v>
      </c>
      <c r="Q22" s="18">
        <v>57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10</v>
      </c>
      <c r="Q23" s="18">
        <v>10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154</v>
      </c>
      <c r="Q24" s="17">
        <f>Q21+Q22+Q23</f>
        <v>154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190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6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32</v>
      </c>
      <c r="Q21" s="18">
        <v>32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124</v>
      </c>
      <c r="Q22" s="18">
        <v>124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175</v>
      </c>
      <c r="Q24" s="17">
        <f>Q21+Q22+Q23</f>
        <v>175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277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311</v>
      </c>
      <c r="Q21" s="18">
        <v>311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495</v>
      </c>
      <c r="Q22" s="18">
        <v>495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102</v>
      </c>
      <c r="Q23" s="18">
        <v>102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908</v>
      </c>
      <c r="Q24" s="17">
        <f>Q21+Q22+Q23</f>
        <v>908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572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217</v>
      </c>
      <c r="Q21" s="18">
        <v>217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164</v>
      </c>
      <c r="Q22" s="18">
        <v>164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28</v>
      </c>
      <c r="Q23" s="18">
        <v>28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409</v>
      </c>
      <c r="Q24" s="17">
        <f>Q21+Q22+Q23</f>
        <v>409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177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Елховский'!P21+'м.р. Кошкинский'!P21+'м.р. Красноярский'!P21</f>
        <v>1065</v>
      </c>
      <c r="Q21" s="1">
        <f>'м.р. Елховский'!Q21+'м.р. Кошкинский'!Q21+'м.р. Красноярский'!Q21</f>
        <v>1065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Елховский'!P22+'м.р. Кошкинский'!P22+'м.р. Красноярский'!P22</f>
        <v>1431</v>
      </c>
      <c r="Q22" s="1">
        <f>'м.р. Елховский'!Q22+'м.р. Кошкинский'!Q22+'м.р. Красноярский'!Q22</f>
        <v>1431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Елховский'!P23+'м.р. Кошкинский'!P23+'м.р. Красноярский'!P23</f>
        <v>201</v>
      </c>
      <c r="Q23" s="1">
        <f>'м.р. Елховский'!Q23+'м.р. Кошкинский'!Q23+'м.р. Красноярский'!Q23</f>
        <v>201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Елховский'!P24+'м.р. Кошкинский'!P24+'м.р. Красноярский'!P24</f>
        <v>2697</v>
      </c>
      <c r="Q24" s="1">
        <f>'м.р. Елховский'!Q24+'м.р. Кошкинский'!Q24+'м.р. Красноярский'!Q24</f>
        <v>2697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Елховский'!P25+'м.р. Кошкинский'!P25+'м.р. Красноярский'!P25</f>
        <v>83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Елховский'!P26+'м.р. Кошкинский'!P26+'м.р. Красноярский'!P26</f>
        <v>1711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Елховский'!P27+'м.р. Кошкинский'!P27+'м.р. Красноярский'!P27</f>
        <v>6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7">
        <v>70</v>
      </c>
      <c r="Q21" s="27">
        <v>70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7">
        <v>93</v>
      </c>
      <c r="Q22" s="27">
        <v>93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7">
        <v>25</v>
      </c>
      <c r="Q23" s="27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8">
        <f>P21+P22+P23</f>
        <v>188</v>
      </c>
      <c r="Q24" s="29">
        <f>Q21+Q22+Q23</f>
        <v>188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0">
        <v>12</v>
      </c>
      <c r="Q25" s="31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2">
        <v>192</v>
      </c>
      <c r="Q26" s="31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0">
        <v>1</v>
      </c>
      <c r="Q27" s="31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7">
        <v>189</v>
      </c>
      <c r="Q21" s="27">
        <v>189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7">
        <v>259</v>
      </c>
      <c r="Q22" s="27">
        <v>259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7">
        <v>25</v>
      </c>
      <c r="Q23" s="27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8">
        <f>P21+P22+P23</f>
        <v>473</v>
      </c>
      <c r="Q24" s="29">
        <f>Q21+Q22+Q23</f>
        <v>473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0">
        <v>25</v>
      </c>
      <c r="Q25" s="31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2">
        <v>547</v>
      </c>
      <c r="Q26" s="31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0"/>
      <c r="Q27" s="31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7">
        <v>806</v>
      </c>
      <c r="Q21" s="27">
        <v>806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7">
        <v>1079</v>
      </c>
      <c r="Q22" s="27">
        <v>1079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7">
        <v>151</v>
      </c>
      <c r="Q23" s="27">
        <v>151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8">
        <f>P21+P22+P23</f>
        <v>2036</v>
      </c>
      <c r="Q24" s="29">
        <f>Q21+Q22+Q23</f>
        <v>2036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0">
        <v>46</v>
      </c>
      <c r="Q25" s="31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2">
        <v>972</v>
      </c>
      <c r="Q26" s="31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0">
        <v>5</v>
      </c>
      <c r="Q27" s="31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V32" sqref="V32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Ставропольский'!P21+'г. Жигулевск'!P21</f>
        <v>675</v>
      </c>
      <c r="Q21" s="23">
        <f>'м.р. Ставропольский'!Q21+'г. Жигулевск'!Q21</f>
        <v>675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Ставропольский'!P22+'г. Жигулевск'!P22</f>
        <v>546</v>
      </c>
      <c r="Q22" s="23">
        <f>'м.р. Ставропольский'!Q22+'г. Жигулевск'!Q22</f>
        <v>546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Ставропольский'!P23+'г. Жигулевск'!P23</f>
        <v>39</v>
      </c>
      <c r="Q23" s="23">
        <f>'м.р. Ставропольский'!Q23+'г. Жигулевск'!Q23</f>
        <v>39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Ставропольский'!P24+'г. Жигулевск'!P24</f>
        <v>1260</v>
      </c>
      <c r="Q24" s="24">
        <f>'м.р. Ставропольский'!Q24+'г. Жигулевск'!Q24</f>
        <v>1260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Ставропольский'!P25+'г. Жигулевск'!P25</f>
        <v>40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Ставропольский'!P26+'г. Жигулевск'!P26</f>
        <v>801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Ставропольский'!P27+'г. Жигулевск'!P27</f>
        <v>5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3" sqref="V33:W3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585</v>
      </c>
      <c r="Q21" s="18">
        <v>585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466</v>
      </c>
      <c r="Q22" s="18">
        <v>466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32</v>
      </c>
      <c r="Q23" s="18">
        <v>32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1083</v>
      </c>
      <c r="Q24" s="17">
        <f>Q21+Q22+Q23</f>
        <v>1083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31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626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150</v>
      </c>
      <c r="Q21" s="18">
        <v>150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113</v>
      </c>
      <c r="Q22" s="18">
        <v>113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</v>
      </c>
      <c r="Q23" s="18">
        <v>17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280</v>
      </c>
      <c r="Q24" s="17">
        <f>Q21+Q22+Q23</f>
        <v>280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214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90</v>
      </c>
      <c r="Q21" s="18">
        <v>90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80</v>
      </c>
      <c r="Q22" s="18">
        <v>80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7</v>
      </c>
      <c r="Q23" s="18">
        <v>7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177</v>
      </c>
      <c r="Q24" s="17">
        <f>Q21+Q22+Q23</f>
        <v>177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175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Алексеевский'!P21+'м.р. Борский'!P21+'м.р. Нефтегорский'!P21</f>
        <v>343</v>
      </c>
      <c r="Q21" s="1">
        <f>'м.р. Алексеевский'!Q21+'м.р. Борский'!Q21+'м.р. Нефтегорский'!Q21</f>
        <v>343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Алексеевский'!P22+'м.р. Борский'!P22+'м.р. Нефтегорский'!P22</f>
        <v>495</v>
      </c>
      <c r="Q22" s="1">
        <f>'м.р. Алексеевский'!Q22+'м.р. Борский'!Q22+'м.р. Нефтегорский'!Q22</f>
        <v>495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Алексеевский'!P23+'м.р. Борский'!P23+'м.р. Нефтегорский'!P23</f>
        <v>44</v>
      </c>
      <c r="Q23" s="1">
        <f>'м.р. Алексеевский'!Q23+'м.р. Борский'!Q23+'м.р. Нефтегорский'!Q23</f>
        <v>44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Алексеевский'!P24+'м.р. Борский'!P24+'м.р. Нефтегорский'!P24</f>
        <v>882</v>
      </c>
      <c r="Q24" s="1">
        <f>'м.р. Алексеевский'!Q24+'м.р. Борский'!Q24+'м.р. Нефтегорский'!Q24</f>
        <v>882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Алексеевский'!P25+'м.р. Борский'!P25+'м.р. Нефтегорский'!P25</f>
        <v>60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Алексеевский'!P26+'м.р. Борский'!P26+'м.р. Нефтегорский'!P26</f>
        <v>1102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Алексеевский'!P27+'м.р. Борский'!P27+'м.р. Нефтегорский'!P27</f>
        <v>21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74</v>
      </c>
      <c r="Q21" s="18">
        <v>74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110</v>
      </c>
      <c r="Q22" s="18">
        <v>110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10</v>
      </c>
      <c r="Q23" s="18">
        <v>10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194</v>
      </c>
      <c r="Q24" s="17">
        <f>Q21+Q22+Q23</f>
        <v>194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3">
        <v>295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182</v>
      </c>
      <c r="Q21" s="18">
        <v>182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261</v>
      </c>
      <c r="Q22" s="18">
        <v>261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21</v>
      </c>
      <c r="Q23" s="18">
        <v>21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464</v>
      </c>
      <c r="Q24" s="17">
        <f>Q21+Q22+Q23</f>
        <v>464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522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4">
        <v>11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87</v>
      </c>
      <c r="Q21" s="18">
        <v>87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124</v>
      </c>
      <c r="Q22" s="18">
        <v>124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13</v>
      </c>
      <c r="Q23" s="18">
        <v>13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224</v>
      </c>
      <c r="Q24" s="21">
        <f>Q21+Q22+Q23</f>
        <v>224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14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285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7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T26" sqref="T2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Безенчукский'!P21+'м.р. Красноармейский'!P21+'м.р. Пестравский'!P21+'м.р.  Приволжский'!P21+'м.р. Хворостянский'!P21+'г. Чапаевск'!P21</f>
        <v>1071</v>
      </c>
      <c r="Q21" s="23">
        <f>'м.р. Безенчукский'!Q21+'м.р. Красноармейский'!Q21+'м.р. Пестравский'!Q21+'м.р.  Приволжский'!Q21+'м.р. Хворостянский'!Q21+'г. Чапаевск'!Q21</f>
        <v>1071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Безенчукский'!P22+'м.р. Красноармейский'!P22+'м.р. Пестравский'!P22+'м.р.  Приволжский'!P22+'м.р. Хворостянский'!P22+'г. Чапаевск'!P22</f>
        <v>1278</v>
      </c>
      <c r="Q22" s="23">
        <f>'м.р. Безенчукский'!Q22+'м.р. Красноармейский'!Q22+'м.р. Пестравский'!Q22+'м.р.  Приволжский'!Q22+'м.р. Хворостянский'!Q22+'г. Чапаевск'!Q22</f>
        <v>1278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Безенчукский'!P23+'м.р. Красноармейский'!P23+'м.р. Пестравский'!P23+'м.р.  Приволжский'!P23+'м.р. Хворостянский'!P23+'г. Чапаевск'!P23</f>
        <v>135</v>
      </c>
      <c r="Q23" s="23">
        <f>'м.р. Безенчукский'!Q23+'м.р. Красноармейский'!Q23+'м.р. Пестравский'!Q23+'м.р.  Приволжский'!Q23+'м.р. Хворостянский'!Q23+'г. Чапаевск'!Q23</f>
        <v>135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Безенчукский'!P24+'м.р. Красноармейский'!P24+'м.р. Пестравский'!P24+'м.р.  Приволжский'!P24+'м.р. Хворостянский'!P24+'г. Чапаевск'!P24</f>
        <v>2484</v>
      </c>
      <c r="Q24" s="24">
        <f>'м.р. Безенчукский'!Q24+'м.р. Красноармейский'!Q24+'м.р. Пестравский'!Q24+'м.р.  Приволжский'!Q24+'м.р. Хворостянский'!Q24+'г. Чапаевск'!Q24</f>
        <v>2484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Безенчукский'!P25+'м.р. Красноармейский'!P25+'м.р. Пестравский'!P25+'м.р.  Приволжский'!P25+'м.р. Хворостянский'!P25+'г. Чапаевск'!P25</f>
        <v>108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Безенчукский'!P26+'м.р. Красноармейский'!P26+'м.р. Пестравский'!P26+'м.р.  Приволжский'!P26+'м.р. Хворостянский'!P26+'г. Чапаевск'!P26</f>
        <v>2182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Безенчукский'!P27+'м.р. Красноармейский'!P27+'м.р. Пестравский'!P27+'м.р.  Приволжский'!P27+'м.р. Хворостянский'!P27+'г. Чапаевск'!P27</f>
        <v>17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111</v>
      </c>
      <c r="Q21" s="18">
        <v>111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129</v>
      </c>
      <c r="Q22" s="18">
        <v>129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11</v>
      </c>
      <c r="Q23" s="18">
        <v>11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251</v>
      </c>
      <c r="Q24" s="17">
        <f>Q21+Q22+Q23</f>
        <v>251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21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437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128</v>
      </c>
      <c r="Q21" s="18">
        <v>128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219</v>
      </c>
      <c r="Q22" s="18">
        <v>219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14</v>
      </c>
      <c r="Q23" s="18">
        <v>14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361</v>
      </c>
      <c r="Q24" s="17">
        <f>Q21+Q22+Q23</f>
        <v>361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347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4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T46" sqref="T45:T4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232</v>
      </c>
      <c r="Q21" s="18">
        <v>232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311</v>
      </c>
      <c r="Q22" s="18">
        <v>311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33</v>
      </c>
      <c r="Q23" s="18">
        <v>33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576</v>
      </c>
      <c r="Q24" s="17">
        <f>Q21+Q22+Q23</f>
        <v>576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12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244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315</v>
      </c>
      <c r="Q21" s="18">
        <v>315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352</v>
      </c>
      <c r="Q22" s="18">
        <v>352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24</v>
      </c>
      <c r="Q23" s="18">
        <v>24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691</v>
      </c>
      <c r="Q24" s="17">
        <f>Q21+Q22+Q23</f>
        <v>691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584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49" sqref="P49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146</v>
      </c>
      <c r="Q21" s="18">
        <v>146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210</v>
      </c>
      <c r="Q22" s="18">
        <v>210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8</v>
      </c>
      <c r="Q23" s="18">
        <v>8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364</v>
      </c>
      <c r="Q24" s="17">
        <f>Q21+Q22+Q23</f>
        <v>364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340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107</v>
      </c>
      <c r="Q21" s="18">
        <v>107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150</v>
      </c>
      <c r="Q22" s="18">
        <v>150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40</v>
      </c>
      <c r="Q23" s="18">
        <v>40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297</v>
      </c>
      <c r="Q24" s="17">
        <f>Q21+Q22+Q23</f>
        <v>297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16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324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W37" sqref="W3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178</v>
      </c>
      <c r="Q21" s="18">
        <v>178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117</v>
      </c>
      <c r="Q22" s="18">
        <v>117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13</v>
      </c>
      <c r="Q23" s="18">
        <v>13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308</v>
      </c>
      <c r="Q24" s="17">
        <f>Q21+Q22+Q23</f>
        <v>308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12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246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6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P24" sqref="P24:Q24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23">
        <f>'м.р. Большеглушицкий'!P21+'м.р. Большечерниговский'!P21</f>
        <v>161</v>
      </c>
      <c r="Q21" s="23">
        <f>'м.р. Большеглушицкий'!Q21+'м.р. Большечерниговский'!Q21</f>
        <v>161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23">
        <f>'м.р. Большеглушицкий'!P22+'м.р. Большечерниговский'!P22</f>
        <v>279</v>
      </c>
      <c r="Q22" s="23">
        <f>'м.р. Большеглушицкий'!Q22+'м.р. Большечерниговский'!Q22</f>
        <v>279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23">
        <f>'м.р. Большеглушицкий'!P23+'м.р. Большечерниговский'!P23</f>
        <v>22</v>
      </c>
      <c r="Q23" s="23">
        <f>'м.р. Большеглушицкий'!Q23+'м.р. Большечерниговский'!Q23</f>
        <v>22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4">
        <f>'м.р. Большеглушицкий'!P24+'м.р. Большечерниговский'!P24</f>
        <v>462</v>
      </c>
      <c r="Q24" s="24">
        <f>'м.р. Большеглушицкий'!Q24+'м.р. Большечерниговский'!Q24</f>
        <v>462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23">
        <f>'м.р. Большеглушицкий'!P25+'м.р. Большечерниговский'!P25</f>
        <v>37</v>
      </c>
      <c r="Q25" s="25"/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3">
        <f>'м.р. Большеглушицкий'!P26+'м.р. Большечерниговский'!P26</f>
        <v>681</v>
      </c>
      <c r="Q26" s="25"/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23">
        <f>'м.р. Большеглушицкий'!P27+'м.р. Большечерниговский'!P27</f>
        <v>0</v>
      </c>
      <c r="Q27" s="25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67</v>
      </c>
      <c r="Q21" s="18">
        <v>67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105</v>
      </c>
      <c r="Q22" s="18">
        <v>105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6</v>
      </c>
      <c r="Q23" s="18">
        <v>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178</v>
      </c>
      <c r="Q24" s="17">
        <f>Q21+Q22+Q23</f>
        <v>178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273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U46" sqref="U4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94</v>
      </c>
      <c r="Q21" s="18">
        <v>94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174</v>
      </c>
      <c r="Q22" s="18">
        <v>174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16</v>
      </c>
      <c r="Q23" s="18">
        <v>16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284</v>
      </c>
      <c r="Q24" s="17">
        <f>Q21+Q22+Q23</f>
        <v>284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22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408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Волжский'!P21+'г. Новокуйбышевск'!P21</f>
        <v>612</v>
      </c>
      <c r="Q21" s="1">
        <f>'м.р. Волжский'!Q21+'г. Новокуйбышевск'!Q21</f>
        <v>612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Волжский'!P22+'г. Новокуйбышевск'!P22</f>
        <v>701</v>
      </c>
      <c r="Q22" s="1">
        <f>'м.р. Волжский'!Q22+'г. Новокуйбышевск'!Q22</f>
        <v>701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Волжский'!P23+'г. Новокуйбышевск'!P23</f>
        <v>190</v>
      </c>
      <c r="Q23" s="1">
        <f>'м.р. Волжский'!Q23+'г. Новокуйбышевск'!Q23</f>
        <v>190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Волжский'!P24+'г. Новокуйбышевск'!P24</f>
        <v>1503</v>
      </c>
      <c r="Q24" s="1">
        <f>'м.р. Волжский'!Q24+'г. Новокуйбышевск'!Q24</f>
        <v>1503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Волжский'!P25+'г. Новокуйбышевск'!P25</f>
        <v>48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Волжский'!P26+'г. Новокуйбышевск'!P26</f>
        <v>1006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Волжский'!P27+'г. Новокуйбышевск'!P27</f>
        <v>12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455</v>
      </c>
      <c r="Q21" s="18">
        <v>455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549</v>
      </c>
      <c r="Q22" s="18">
        <v>549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171</v>
      </c>
      <c r="Q23" s="18">
        <v>171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1175</v>
      </c>
      <c r="Q24" s="17">
        <f>Q21+Q22+Q23</f>
        <v>1175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39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827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157</v>
      </c>
      <c r="Q21" s="18">
        <v>157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152</v>
      </c>
      <c r="Q22" s="18">
        <v>152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328</v>
      </c>
      <c r="Q24" s="17">
        <f>Q21+Q22+Q23</f>
        <v>328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179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2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T33" sqref="T33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88</v>
      </c>
      <c r="Q21" s="18">
        <v>88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12</v>
      </c>
      <c r="Q22" s="18">
        <v>12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0</v>
      </c>
      <c r="Q23" s="18">
        <v>0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100</v>
      </c>
      <c r="Q24" s="17">
        <f>Q21+Q22+Q23</f>
        <v>100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5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110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5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T46" sqref="T46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192</v>
      </c>
      <c r="Q21" s="18">
        <v>192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205</v>
      </c>
      <c r="Q22" s="18">
        <v>205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11</v>
      </c>
      <c r="Q23" s="18">
        <v>11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408</v>
      </c>
      <c r="Q24" s="17">
        <f>Q21+Q22+Q23</f>
        <v>408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159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30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A18" sqref="A18:Q1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">
        <f>'м.р. Сызранский'!P21+'м.р. Шигонский'!P21+'г. Сызрань'!P21+'г. Октябрьск'!P21</f>
        <v>888</v>
      </c>
      <c r="Q21" s="1">
        <f>'м.р. Сызранский'!Q21+'м.р. Шигонский'!Q21+'г. Сызрань'!Q21+'г. Октябрьск'!Q21</f>
        <v>888</v>
      </c>
    </row>
    <row r="22" spans="1:17" ht="15" customHeigh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">
        <f>'м.р. Сызранский'!P22+'м.р. Шигонский'!P22+'г. Сызрань'!P22+'г. Октябрьск'!P22</f>
        <v>972</v>
      </c>
      <c r="Q22" s="1">
        <f>'м.р. Сызранский'!Q22+'м.р. Шигонский'!Q22+'г. Сызрань'!Q22+'г. Октябрьск'!Q22</f>
        <v>972</v>
      </c>
    </row>
    <row r="23" spans="1:17" ht="15.75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">
        <f>'м.р. Сызранский'!P23+'м.р. Шигонский'!P23+'г. Сызрань'!P23+'г. Октябрьск'!P23</f>
        <v>63</v>
      </c>
      <c r="Q23" s="1">
        <f>'м.р. Сызранский'!Q23+'м.р. Шигонский'!Q23+'г. Сызрань'!Q23+'г. Октябрьск'!Q23</f>
        <v>63</v>
      </c>
    </row>
    <row r="24" spans="1:17" ht="15.75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1">
        <f>'м.р. Сызранский'!P24+'м.р. Шигонский'!P24+'г. Сызрань'!P24+'г. Октябрьск'!P24</f>
        <v>1923</v>
      </c>
      <c r="Q24" s="1">
        <f>'м.р. Сызранский'!Q24+'м.р. Шигонский'!Q24+'г. Сызрань'!Q24+'г. Октябрьск'!Q24</f>
        <v>1923</v>
      </c>
    </row>
    <row r="25" spans="1:17" ht="50.1" customHeight="1" x14ac:dyDescent="0.25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">
        <f>'м.р. Сызранский'!P25+'м.р. Шигонский'!P25+'г. Сызрань'!P25+'г. Октябрьск'!P25</f>
        <v>53</v>
      </c>
    </row>
    <row r="26" spans="1:17" ht="15.75" x14ac:dyDescent="0.25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1">
        <f>'м.р. Сызранский'!P26+'м.р. Шигонский'!P26+'г. Сызрань'!P26+'г. Октябрьск'!P26</f>
        <v>1070</v>
      </c>
    </row>
    <row r="27" spans="1:17" ht="25.5" x14ac:dyDescent="0.25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">
        <f>'м.р. Сызранский'!P27+'м.р. Шигонский'!P27+'г. Сызрань'!P27+'г. Октябрьск'!P27</f>
        <v>3</v>
      </c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P27 Q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8"/>
  <sheetViews>
    <sheetView showGridLines="0" topLeftCell="A17" workbookViewId="0">
      <selection activeCell="Q27" sqref="Q27:Q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thickBot="1" x14ac:dyDescent="0.25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3.5" thickBot="1" x14ac:dyDescent="0.25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35">
        <v>19</v>
      </c>
      <c r="Q21" s="35">
        <v>19</v>
      </c>
    </row>
    <row r="22" spans="1:17" ht="15" customHeight="1" thickBot="1" x14ac:dyDescent="0.25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35">
        <v>36</v>
      </c>
      <c r="Q22" s="35">
        <v>36</v>
      </c>
    </row>
    <row r="23" spans="1:17" ht="13.5" thickBot="1" x14ac:dyDescent="0.25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35">
        <v>2</v>
      </c>
      <c r="Q23" s="35">
        <v>2</v>
      </c>
    </row>
    <row r="24" spans="1:17" ht="13.5" thickBot="1" x14ac:dyDescent="0.25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35">
        <v>57</v>
      </c>
      <c r="Q24" s="35">
        <v>57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36">
        <v>8</v>
      </c>
      <c r="Q25" s="37"/>
    </row>
    <row r="26" spans="1:17" ht="13.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37">
        <v>159</v>
      </c>
      <c r="Q26" s="37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36">
        <v>25</v>
      </c>
      <c r="Q27" s="40"/>
    </row>
    <row r="28" spans="1:17" ht="13.5" x14ac:dyDescent="0.2">
      <c r="P28" s="36"/>
      <c r="Q28" s="40"/>
    </row>
  </sheetData>
  <sheetProtection selectLockedCells="1"/>
  <mergeCells count="3">
    <mergeCell ref="A17:Q17"/>
    <mergeCell ref="A18:Q18"/>
    <mergeCell ref="Q27:Q2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1:Q24 P25:P27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Q27"/>
  <sheetViews>
    <sheetView showGridLines="0" topLeftCell="A17" workbookViewId="0">
      <selection activeCell="X40" sqref="X39:X40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192</v>
      </c>
      <c r="Q21" s="18">
        <v>192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146</v>
      </c>
      <c r="Q22" s="18">
        <v>146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19</v>
      </c>
      <c r="Q23" s="18">
        <v>19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357</v>
      </c>
      <c r="Q24" s="17">
        <f>Q21+Q22+Q23</f>
        <v>357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8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2">
        <v>141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/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176</v>
      </c>
      <c r="Q21" s="18">
        <v>176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209</v>
      </c>
      <c r="Q22" s="18">
        <v>209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11</v>
      </c>
      <c r="Q23" s="18">
        <v>11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396</v>
      </c>
      <c r="Q24" s="17">
        <f>Q21+Q22+Q23</f>
        <v>396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6">
        <v>346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0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P21" sqref="P21:Q27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104</v>
      </c>
      <c r="Q21" s="18">
        <v>104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145</v>
      </c>
      <c r="Q22" s="18">
        <v>145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25</v>
      </c>
      <c r="Q23" s="18">
        <v>25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274</v>
      </c>
      <c r="Q24" s="17">
        <f>Q21+Q22+Q23</f>
        <v>274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17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6">
        <v>338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abSelected="1" topLeftCell="A17" workbookViewId="0">
      <selection activeCell="AB25" sqref="AB25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221</v>
      </c>
      <c r="Q21" s="18">
        <v>221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226</v>
      </c>
      <c r="Q22" s="18">
        <v>226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3</v>
      </c>
      <c r="Q23" s="18">
        <v>3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450</v>
      </c>
      <c r="Q24" s="17">
        <f>Q21+Q22+Q23</f>
        <v>450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10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6">
        <v>198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showGridLines="0" topLeftCell="A17" workbookViewId="0">
      <selection activeCell="S28" sqref="S28"/>
    </sheetView>
  </sheetViews>
  <sheetFormatPr defaultColWidth="9.140625" defaultRowHeight="12.75" x14ac:dyDescent="0.2"/>
  <cols>
    <col min="1" max="1" width="60.7109375" style="13" customWidth="1"/>
    <col min="2" max="14" width="4" style="13" hidden="1" customWidth="1"/>
    <col min="15" max="15" width="6.42578125" style="13" bestFit="1" customWidth="1"/>
    <col min="16" max="17" width="20.7109375" style="13" customWidth="1"/>
    <col min="18" max="16384" width="9.140625" style="13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7" ht="20.100000000000001" customHeight="1" x14ac:dyDescent="0.2">
      <c r="A17" s="38" t="s">
        <v>10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x14ac:dyDescent="0.2">
      <c r="A18" s="39" t="s">
        <v>12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7" ht="54.95" customHeight="1" x14ac:dyDescent="0.2">
      <c r="A19" s="14" t="s">
        <v>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 t="s">
        <v>1</v>
      </c>
      <c r="P19" s="14" t="s">
        <v>11</v>
      </c>
      <c r="Q19" s="14" t="s">
        <v>2</v>
      </c>
    </row>
    <row r="20" spans="1:17" ht="15" customHeight="1" x14ac:dyDescent="0.2">
      <c r="A20" s="16">
        <v>1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>
        <v>2</v>
      </c>
      <c r="P20" s="16">
        <v>3</v>
      </c>
      <c r="Q20" s="16">
        <v>4</v>
      </c>
    </row>
    <row r="21" spans="1:17" ht="15.75" x14ac:dyDescent="0.2">
      <c r="A21" s="9" t="s">
        <v>3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6">
        <v>1</v>
      </c>
      <c r="P21" s="18">
        <v>387</v>
      </c>
      <c r="Q21" s="18">
        <v>387</v>
      </c>
    </row>
    <row r="22" spans="1:17" ht="15" customHeight="1" x14ac:dyDescent="0.2">
      <c r="A22" s="9" t="s">
        <v>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6">
        <v>2</v>
      </c>
      <c r="P22" s="18">
        <v>392</v>
      </c>
      <c r="Q22" s="18">
        <v>392</v>
      </c>
    </row>
    <row r="23" spans="1:17" ht="15.75" x14ac:dyDescent="0.2">
      <c r="A23" s="15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6">
        <v>3</v>
      </c>
      <c r="P23" s="18">
        <v>24</v>
      </c>
      <c r="Q23" s="18">
        <v>24</v>
      </c>
    </row>
    <row r="24" spans="1:17" ht="15.75" x14ac:dyDescent="0.2">
      <c r="A24" s="15" t="s">
        <v>6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6">
        <v>4</v>
      </c>
      <c r="P24" s="21">
        <f>P21+P22+P23</f>
        <v>803</v>
      </c>
      <c r="Q24" s="17">
        <f>Q21+Q22+Q23</f>
        <v>803</v>
      </c>
    </row>
    <row r="25" spans="1:17" ht="50.1" customHeight="1" x14ac:dyDescent="0.2">
      <c r="A25" s="7" t="s">
        <v>8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8">
        <v>5</v>
      </c>
      <c r="P25" s="19">
        <v>9</v>
      </c>
      <c r="Q25" s="20"/>
    </row>
    <row r="26" spans="1:17" ht="15.75" x14ac:dyDescent="0.2">
      <c r="A26" s="12" t="s">
        <v>7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8">
        <v>6</v>
      </c>
      <c r="P26" s="26">
        <v>188</v>
      </c>
      <c r="Q26" s="20"/>
    </row>
    <row r="27" spans="1:17" ht="25.5" x14ac:dyDescent="0.2">
      <c r="A27" s="12" t="s">
        <v>9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8">
        <v>7</v>
      </c>
      <c r="P27" s="19">
        <v>1</v>
      </c>
      <c r="Q27" s="20"/>
    </row>
  </sheetData>
  <sheetProtection selectLockedCells="1"/>
  <mergeCells count="2">
    <mergeCell ref="A17:Q17"/>
    <mergeCell ref="A18:Q18"/>
  </mergeCells>
  <dataValidations count="1">
    <dataValidation type="whole" allowBlank="1" showInputMessage="1" showErrorMessage="1" errorTitle="Ошибка ввода" error="Попытка ввести данные отличные от числовых или целочисленных" sqref="P25:P27 P21:Q24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1.3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Жигулевск'!data_r_3</vt:lpstr>
      <vt:lpstr>'г. Новокуйбышевск'!data_r_3</vt:lpstr>
      <vt:lpstr>'г. Октябрьск'!data_r_3</vt:lpstr>
      <vt:lpstr>'г. Отрадный'!data_r_3</vt:lpstr>
      <vt:lpstr>'г. Похвистнево'!data_r_3</vt:lpstr>
      <vt:lpstr>'г. Самара'!data_r_3</vt:lpstr>
      <vt:lpstr>'г. Сызрань'!data_r_3</vt:lpstr>
      <vt:lpstr>'г. Тольятти'!data_r_3</vt:lpstr>
      <vt:lpstr>'г. Чапаевск'!data_r_3</vt:lpstr>
      <vt:lpstr>'г.о. Кинель'!data_r_3</vt:lpstr>
      <vt:lpstr>'Деп Сам'!data_r_3</vt:lpstr>
      <vt:lpstr>'Деп Тольятти'!data_r_3</vt:lpstr>
      <vt:lpstr>ЗУ!data_r_3</vt:lpstr>
      <vt:lpstr>КУ!data_r_3</vt:lpstr>
      <vt:lpstr>'м.р.  Приволжский'!data_r_3</vt:lpstr>
      <vt:lpstr>'м.р. Алексеевский'!data_r_3</vt:lpstr>
      <vt:lpstr>'м.р. Безенчукский'!data_r_3</vt:lpstr>
      <vt:lpstr>'м.р. Богатовский'!data_r_3</vt:lpstr>
      <vt:lpstr>'м.р. Большеглушицкий'!data_r_3</vt:lpstr>
      <vt:lpstr>'м.р. Большечерниговский'!data_r_3</vt:lpstr>
      <vt:lpstr>'м.р. Борский'!data_r_3</vt:lpstr>
      <vt:lpstr>'м.р. Волжский'!data_r_3</vt:lpstr>
      <vt:lpstr>'м.р. Елховский'!data_r_3</vt:lpstr>
      <vt:lpstr>'м.р. Исаклинский'!data_r_3</vt:lpstr>
      <vt:lpstr>'м.р. Камышлинский'!data_r_3</vt:lpstr>
      <vt:lpstr>'м.р. Кинельский'!data_r_3</vt:lpstr>
      <vt:lpstr>'м.р. Клявлинский'!data_r_3</vt:lpstr>
      <vt:lpstr>'м.р. Кошкинский'!data_r_3</vt:lpstr>
      <vt:lpstr>'м.р. Красноармейский'!data_r_3</vt:lpstr>
      <vt:lpstr>'м.р. Красноярский'!data_r_3</vt:lpstr>
      <vt:lpstr>'м.р. Нефтегорский'!data_r_3</vt:lpstr>
      <vt:lpstr>'м.р. Пестравский'!data_r_3</vt:lpstr>
      <vt:lpstr>'м.р. Похвистневский'!data_r_3</vt:lpstr>
      <vt:lpstr>'м.р. Сергиевский'!data_r_3</vt:lpstr>
      <vt:lpstr>'м.р. Ставропольский'!data_r_3</vt:lpstr>
      <vt:lpstr>'м.р. Сызранский'!data_r_3</vt:lpstr>
      <vt:lpstr>'м.р. Хворостянский'!data_r_3</vt:lpstr>
      <vt:lpstr>'м.р. Челно-Вершинский'!data_r_3</vt:lpstr>
      <vt:lpstr>'м.р. Шенталинский'!data_r_3</vt:lpstr>
      <vt:lpstr>'м.р. Шигонский'!data_r_3</vt:lpstr>
      <vt:lpstr>'м.р.Кинель-Черкасский '!data_r_3</vt:lpstr>
      <vt:lpstr>ОУ!data_r_3</vt:lpstr>
      <vt:lpstr>ПУ!data_r_3</vt:lpstr>
      <vt:lpstr>СВУ!data_r_3</vt:lpstr>
      <vt:lpstr>СЗУ!data_r_3</vt:lpstr>
      <vt:lpstr>СУ!data_r_3</vt:lpstr>
      <vt:lpstr>ЦУ!data_r_3</vt:lpstr>
      <vt:lpstr>ЮВУ!data_r_3</vt:lpstr>
      <vt:lpstr>ЮЗУ!data_r_3</vt:lpstr>
      <vt:lpstr>ЮУ!data_r_3</vt:lpstr>
      <vt:lpstr>data_r_3</vt:lpstr>
      <vt:lpstr>'г. Жигулевск'!razdel_03</vt:lpstr>
      <vt:lpstr>'г. Новокуйбышевск'!razdel_03</vt:lpstr>
      <vt:lpstr>'г. Октябрьск'!razdel_03</vt:lpstr>
      <vt:lpstr>'г. Отрадный'!razdel_03</vt:lpstr>
      <vt:lpstr>'г. Похвистнево'!razdel_03</vt:lpstr>
      <vt:lpstr>'г. Самара'!razdel_03</vt:lpstr>
      <vt:lpstr>'г. Сызрань'!razdel_03</vt:lpstr>
      <vt:lpstr>'г. Тольятти'!razdel_03</vt:lpstr>
      <vt:lpstr>'г. Чапаевск'!razdel_03</vt:lpstr>
      <vt:lpstr>'г.о. Кинель'!razdel_03</vt:lpstr>
      <vt:lpstr>'Деп Сам'!razdel_03</vt:lpstr>
      <vt:lpstr>'Деп Тольятти'!razdel_03</vt:lpstr>
      <vt:lpstr>ЗУ!razdel_03</vt:lpstr>
      <vt:lpstr>КУ!razdel_03</vt:lpstr>
      <vt:lpstr>'м.р.  Приволжский'!razdel_03</vt:lpstr>
      <vt:lpstr>'м.р. Алексеевский'!razdel_03</vt:lpstr>
      <vt:lpstr>'м.р. Безенчукский'!razdel_03</vt:lpstr>
      <vt:lpstr>'м.р. Богатовский'!razdel_03</vt:lpstr>
      <vt:lpstr>'м.р. Большеглушицкий'!razdel_03</vt:lpstr>
      <vt:lpstr>'м.р. Большечерниговский'!razdel_03</vt:lpstr>
      <vt:lpstr>'м.р. Борский'!razdel_03</vt:lpstr>
      <vt:lpstr>'м.р. Волжский'!razdel_03</vt:lpstr>
      <vt:lpstr>'м.р. Елховский'!razdel_03</vt:lpstr>
      <vt:lpstr>'м.р. Исаклинский'!razdel_03</vt:lpstr>
      <vt:lpstr>'м.р. Камышлинский'!razdel_03</vt:lpstr>
      <vt:lpstr>'м.р. Кинельский'!razdel_03</vt:lpstr>
      <vt:lpstr>'м.р. Клявлинский'!razdel_03</vt:lpstr>
      <vt:lpstr>'м.р. Кошкинский'!razdel_03</vt:lpstr>
      <vt:lpstr>'м.р. Красноармейский'!razdel_03</vt:lpstr>
      <vt:lpstr>'м.р. Красноярский'!razdel_03</vt:lpstr>
      <vt:lpstr>'м.р. Нефтегорский'!razdel_03</vt:lpstr>
      <vt:lpstr>'м.р. Пестравский'!razdel_03</vt:lpstr>
      <vt:lpstr>'м.р. Похвистневский'!razdel_03</vt:lpstr>
      <vt:lpstr>'м.р. Сергиевский'!razdel_03</vt:lpstr>
      <vt:lpstr>'м.р. Ставропольский'!razdel_03</vt:lpstr>
      <vt:lpstr>'м.р. Сызранский'!razdel_03</vt:lpstr>
      <vt:lpstr>'м.р. Хворостянский'!razdel_03</vt:lpstr>
      <vt:lpstr>'м.р. Челно-Вершинский'!razdel_03</vt:lpstr>
      <vt:lpstr>'м.р. Шенталинский'!razdel_03</vt:lpstr>
      <vt:lpstr>'м.р. Шигонский'!razdel_03</vt:lpstr>
      <vt:lpstr>'м.р.Кинель-Черкасский '!razdel_03</vt:lpstr>
      <vt:lpstr>ОУ!razdel_03</vt:lpstr>
      <vt:lpstr>ПУ!razdel_03</vt:lpstr>
      <vt:lpstr>СВУ!razdel_03</vt:lpstr>
      <vt:lpstr>СЗУ!razdel_03</vt:lpstr>
      <vt:lpstr>СУ!razdel_03</vt:lpstr>
      <vt:lpstr>ЦУ!razdel_03</vt:lpstr>
      <vt:lpstr>ЮВУ!razdel_03</vt:lpstr>
      <vt:lpstr>ЮЗУ!razdel_03</vt:lpstr>
      <vt:lpstr>ЮУ!razdel_03</vt:lpstr>
      <vt:lpstr>razdel_03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2024-04-10T06:02:55Z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